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urdue0.sharepoint.com/sites/BankofAmerica-OEP/Shared Documents/General/1 - OEP 2.0/Curriculum/Data/"/>
    </mc:Choice>
  </mc:AlternateContent>
  <xr:revisionPtr revIDLastSave="2" documentId="13_ncr:1_{C430A8F8-EE52-4C05-ADEB-A8AB86239930}" xr6:coauthVersionLast="47" xr6:coauthVersionMax="47" xr10:uidLastSave="{04A96D65-593E-4AFE-9D06-17756428BC9C}"/>
  <bookViews>
    <workbookView xWindow="-110" yWindow="-110" windowWidth="19420" windowHeight="11500" tabRatio="500" xr2:uid="{00000000-000D-0000-FFFF-FFFF00000000}"/>
  </bookViews>
  <sheets>
    <sheet name="Raw 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5" i="2" l="1"/>
  <c r="C46" i="2"/>
  <c r="C47" i="2"/>
  <c r="C48" i="2"/>
  <c r="F4" i="2" l="1"/>
  <c r="F5" i="2"/>
  <c r="F6" i="2"/>
  <c r="F7" i="2"/>
  <c r="F8" i="2"/>
  <c r="F9" i="2"/>
  <c r="F10" i="2"/>
  <c r="F11" i="2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F27" i="2"/>
  <c r="F28" i="2"/>
  <c r="F29" i="2"/>
  <c r="F30" i="2"/>
  <c r="G30" i="2" s="1"/>
  <c r="F31" i="2"/>
  <c r="F32" i="2"/>
  <c r="F33" i="2"/>
  <c r="F34" i="2"/>
  <c r="G34" i="2" s="1"/>
  <c r="F35" i="2"/>
  <c r="G35" i="2" s="1"/>
  <c r="F36" i="2"/>
  <c r="G36" i="2" s="1"/>
  <c r="F37" i="2"/>
  <c r="G37" i="2" s="1"/>
  <c r="F38" i="2"/>
  <c r="F39" i="2"/>
  <c r="G39" i="2" s="1"/>
  <c r="F40" i="2"/>
  <c r="G40" i="2" s="1"/>
  <c r="F41" i="2"/>
  <c r="G41" i="2" s="1"/>
  <c r="F42" i="2"/>
  <c r="G42" i="2" s="1"/>
  <c r="F3" i="2"/>
  <c r="G3" i="2" s="1"/>
  <c r="J3" i="2" s="1"/>
  <c r="I4" i="2"/>
  <c r="K4" i="2" s="1"/>
  <c r="I5" i="2"/>
  <c r="I6" i="2"/>
  <c r="K6" i="2" s="1"/>
  <c r="I7" i="2"/>
  <c r="K7" i="2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I29" i="2"/>
  <c r="K29" i="2" s="1"/>
  <c r="I30" i="2"/>
  <c r="K30" i="2" s="1"/>
  <c r="I31" i="2"/>
  <c r="K31" i="2" s="1"/>
  <c r="I32" i="2"/>
  <c r="K32" i="2" s="1"/>
  <c r="I33" i="2"/>
  <c r="K33" i="2" s="1"/>
  <c r="I34" i="2"/>
  <c r="K34" i="2" s="1"/>
  <c r="I35" i="2"/>
  <c r="K35" i="2" s="1"/>
  <c r="I36" i="2"/>
  <c r="K36" i="2" s="1"/>
  <c r="I37" i="2"/>
  <c r="K37" i="2" s="1"/>
  <c r="I38" i="2"/>
  <c r="K38" i="2" s="1"/>
  <c r="I39" i="2"/>
  <c r="K39" i="2" s="1"/>
  <c r="I40" i="2"/>
  <c r="K40" i="2" s="1"/>
  <c r="I41" i="2"/>
  <c r="K41" i="2" s="1"/>
  <c r="I42" i="2"/>
  <c r="K42" i="2" s="1"/>
  <c r="I3" i="2"/>
  <c r="G4" i="2"/>
  <c r="G5" i="2"/>
  <c r="G6" i="2"/>
  <c r="G7" i="2"/>
  <c r="J7" i="2" s="1"/>
  <c r="G8" i="2"/>
  <c r="G9" i="2"/>
  <c r="G10" i="2"/>
  <c r="G11" i="2"/>
  <c r="G26" i="2"/>
  <c r="G27" i="2"/>
  <c r="G28" i="2"/>
  <c r="G29" i="2"/>
  <c r="G31" i="2"/>
  <c r="G32" i="2"/>
  <c r="G33" i="2"/>
  <c r="G38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C49" i="2" l="1"/>
  <c r="K3" i="2"/>
  <c r="J18" i="2"/>
  <c r="J17" i="2"/>
  <c r="J10" i="2"/>
  <c r="J9" i="2"/>
  <c r="J41" i="2"/>
  <c r="J36" i="2"/>
  <c r="J28" i="2"/>
  <c r="J20" i="2"/>
  <c r="J12" i="2"/>
  <c r="J26" i="2"/>
  <c r="J39" i="2"/>
  <c r="J42" i="2"/>
  <c r="J38" i="2"/>
  <c r="J33" i="2"/>
  <c r="J37" i="2"/>
  <c r="J32" i="2"/>
  <c r="J16" i="2"/>
  <c r="J31" i="2"/>
  <c r="J15" i="2"/>
  <c r="J30" i="2"/>
  <c r="J22" i="2"/>
  <c r="J14" i="2"/>
  <c r="J6" i="2"/>
  <c r="J29" i="2"/>
  <c r="J4" i="2"/>
  <c r="J21" i="2"/>
  <c r="J34" i="2"/>
  <c r="J40" i="2"/>
  <c r="J24" i="2"/>
  <c r="J8" i="2"/>
  <c r="J23" i="2"/>
  <c r="J13" i="2"/>
  <c r="J5" i="2"/>
  <c r="J25" i="2"/>
  <c r="J35" i="2"/>
  <c r="J27" i="2"/>
  <c r="J19" i="2"/>
  <c r="J11" i="2"/>
  <c r="K5" i="2"/>
  <c r="C51" i="2" l="1"/>
  <c r="C50" i="2"/>
</calcChain>
</file>

<file path=xl/sharedStrings.xml><?xml version="1.0" encoding="utf-8"?>
<sst xmlns="http://schemas.openxmlformats.org/spreadsheetml/2006/main" count="25" uniqueCount="25">
  <si>
    <t>ECONOMIC ASSUMPTIONS</t>
  </si>
  <si>
    <t>Value</t>
  </si>
  <si>
    <t>Efficiency
Tier</t>
  </si>
  <si>
    <t>Production
Tier</t>
  </si>
  <si>
    <t>Component P
(%)</t>
  </si>
  <si>
    <t>Component F
(%)</t>
  </si>
  <si>
    <t>Component L 
(%)</t>
  </si>
  <si>
    <t>Daily Output
(lbs/day)</t>
  </si>
  <si>
    <t>Unit ID</t>
  </si>
  <si>
    <t>Gross Yield
($/day)</t>
  </si>
  <si>
    <t>Net Margin
($/day)</t>
  </si>
  <si>
    <t>Individual Unit Efficiency &amp; IOFC Dashboard</t>
  </si>
  <si>
    <t>Adjusted Quality Ouput (lbs/day)</t>
  </si>
  <si>
    <t>Avg Daily Output (lbs/unit)</t>
  </si>
  <si>
    <t>ORG SUMMARY</t>
  </si>
  <si>
    <t>Avg P (%)</t>
  </si>
  <si>
    <t>Avg F (%)</t>
  </si>
  <si>
    <t>Avg Input (lbs/day)</t>
  </si>
  <si>
    <t>Avg Efficiency (AQO/RI)</t>
  </si>
  <si>
    <t>Avg IOFC ($/unit/day)</t>
  </si>
  <si>
    <t>Total IOFC (40 units/day)</t>
  </si>
  <si>
    <t>Output Market Value</t>
  </si>
  <si>
    <t>Input Cost ($/lb RI)</t>
  </si>
  <si>
    <t>Resource
Input
(lbs/day)</t>
  </si>
  <si>
    <t>Efficiency
(lbs AQO / 
lb 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</si>
</sst>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"/>
    <numFmt numFmtId="165" formatCode="\$#,##0.00"/>
    <numFmt numFmtId="166" formatCode="#,##0.000"/>
  </numFmts>
  <fonts count="9" x14ac:knownFonts="1">
    <font>
      <sz val="11"/>
      <color theme="1"/>
      <name val="Calibri"/>
      <family val="2"/>
      <charset val="1"/>
    </font>
    <font>
      <sz val="10"/>
      <name val="Arial"/>
    </font>
    <font>
      <sz val="10"/>
      <color rgb="FF000000"/>
      <name val="Arial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b/>
      <sz val="11"/>
      <color rgb="FFFFFFFF"/>
      <name val="Arial"/>
      <charset val="1"/>
    </font>
    <font>
      <i/>
      <sz val="9"/>
      <color rgb="FF595959"/>
      <name val="Arial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800000"/>
        <bgColor rgb="FF333333"/>
      </patternFill>
    </fill>
    <fill>
      <patternFill patternType="solid">
        <fgColor rgb="FF800000"/>
        <bgColor rgb="FF0066CC"/>
      </patternFill>
    </fill>
    <fill>
      <patternFill patternType="solid">
        <fgColor theme="0" tint="-0.14999847407452621"/>
        <bgColor rgb="FF99CCF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34">
    <xf numFmtId="0" fontId="0" fillId="0" borderId="0" xfId="0"/>
    <xf numFmtId="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5" fontId="2" fillId="4" borderId="0" xfId="0" applyNumberFormat="1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4" fontId="1" fillId="0" borderId="1" xfId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44" fontId="1" fillId="8" borderId="1" xfId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3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6" fontId="2" fillId="4" borderId="2" xfId="0" applyNumberFormat="1" applyFont="1" applyFill="1" applyBorder="1" applyAlignment="1">
      <alignment horizontal="center" vertical="center" wrapText="1"/>
    </xf>
    <xf numFmtId="166" fontId="2" fillId="4" borderId="3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showGridLines="0" tabSelected="1" zoomScale="76" zoomScaleNormal="76" workbookViewId="0">
      <selection activeCell="Q9" sqref="Q9"/>
    </sheetView>
  </sheetViews>
  <sheetFormatPr defaultColWidth="8.7265625" defaultRowHeight="14.5" x14ac:dyDescent="0.35"/>
  <cols>
    <col min="1" max="1" width="12" customWidth="1"/>
    <col min="2" max="2" width="12.1796875" bestFit="1" customWidth="1"/>
    <col min="3" max="4" width="11.453125" bestFit="1" customWidth="1"/>
    <col min="5" max="5" width="11.1796875" bestFit="1" customWidth="1"/>
    <col min="6" max="7" width="11.26953125" customWidth="1"/>
    <col min="8" max="8" width="9.54296875" bestFit="1" customWidth="1"/>
    <col min="9" max="9" width="13.453125" customWidth="1"/>
    <col min="10" max="10" width="10.81640625" bestFit="1" customWidth="1"/>
    <col min="11" max="11" width="15" customWidth="1"/>
    <col min="12" max="12" width="14.453125" customWidth="1"/>
  </cols>
  <sheetData>
    <row r="1" spans="1:12" ht="27.75" customHeight="1" x14ac:dyDescent="0.3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63.75" customHeight="1" x14ac:dyDescent="0.35">
      <c r="A2" s="9" t="s">
        <v>8</v>
      </c>
      <c r="B2" s="9" t="s">
        <v>7</v>
      </c>
      <c r="C2" s="9" t="s">
        <v>4</v>
      </c>
      <c r="D2" s="9" t="s">
        <v>5</v>
      </c>
      <c r="E2" s="9" t="s">
        <v>6</v>
      </c>
      <c r="F2" s="9" t="s">
        <v>12</v>
      </c>
      <c r="G2" s="9" t="s">
        <v>9</v>
      </c>
      <c r="H2" s="9" t="s">
        <v>23</v>
      </c>
      <c r="I2" s="9" t="s">
        <v>24</v>
      </c>
      <c r="J2" s="9" t="s">
        <v>10</v>
      </c>
      <c r="K2" s="9" t="s">
        <v>2</v>
      </c>
      <c r="L2" s="9" t="s">
        <v>3</v>
      </c>
    </row>
    <row r="3" spans="1:12" ht="18" customHeight="1" x14ac:dyDescent="0.35">
      <c r="A3" s="10">
        <v>4310</v>
      </c>
      <c r="B3" s="3">
        <v>36.729999999999997</v>
      </c>
      <c r="C3" s="4">
        <v>3.681</v>
      </c>
      <c r="D3" s="4">
        <v>4.9249999999999998</v>
      </c>
      <c r="E3" s="4">
        <v>4.6230000000000002</v>
      </c>
      <c r="F3" s="3">
        <f>(B3*0.327)+(12.95*(B3*D3/100))+(C3*7.65*(C3/100))+(B3*E3/100)</f>
        <v>38.1712294915</v>
      </c>
      <c r="G3" s="18">
        <f t="shared" ref="G3:G42" si="0">F3*$J$45</f>
        <v>9.1610950779599989</v>
      </c>
      <c r="H3" s="3">
        <v>46.72</v>
      </c>
      <c r="I3" s="4">
        <f>B3/H3</f>
        <v>0.78617294520547942</v>
      </c>
      <c r="J3" s="18">
        <f t="shared" ref="J3:J42" si="1">G3-(H3*$J$46)</f>
        <v>2.1530950779599989</v>
      </c>
      <c r="K3" s="4" t="str">
        <f>IF(I3&gt;=1.6,"High efficiency",IF(I3&gt;=1.4,"Moderate efficiency","Low efficiency"))</f>
        <v>Low efficiency</v>
      </c>
      <c r="L3" s="5" t="str">
        <f t="shared" ref="L3:L42" si="2">IF(B3&gt;90,"High producer",IF(B3&lt;75,"Low producer","Medium producer"))</f>
        <v>Low producer</v>
      </c>
    </row>
    <row r="4" spans="1:12" ht="18" customHeight="1" x14ac:dyDescent="0.35">
      <c r="A4" s="10">
        <v>2474</v>
      </c>
      <c r="B4" s="2">
        <v>43.6</v>
      </c>
      <c r="C4" s="1">
        <v>3.7229999999999999</v>
      </c>
      <c r="D4" s="1">
        <v>4.8419999999999996</v>
      </c>
      <c r="E4" s="1">
        <v>4.5369999999999999</v>
      </c>
      <c r="F4" s="2">
        <f t="shared" ref="F4:F42" si="3">(B4*0.327)+(12.95*(B4*D4/100))+(C4*7.65*(C4/100))+(B4*E4/100)</f>
        <v>44.634578168499999</v>
      </c>
      <c r="G4" s="13">
        <f t="shared" si="0"/>
        <v>10.71229876044</v>
      </c>
      <c r="H4" s="2">
        <v>44.64</v>
      </c>
      <c r="I4" s="1">
        <f t="shared" ref="I4:I42" si="4">B4/H4</f>
        <v>0.97670250896057353</v>
      </c>
      <c r="J4" s="13">
        <f t="shared" si="1"/>
        <v>4.0162987604399998</v>
      </c>
      <c r="K4" s="1" t="str">
        <f t="shared" ref="K4:K42" si="5">IF(I4&gt;=1.6,"High efficiency",IF(I4&gt;=1.4,"Moderate efficiency","Low efficiency"))</f>
        <v>Low efficiency</v>
      </c>
      <c r="L4" s="6" t="str">
        <f t="shared" si="2"/>
        <v>Low producer</v>
      </c>
    </row>
    <row r="5" spans="1:12" ht="18" customHeight="1" x14ac:dyDescent="0.35">
      <c r="A5" s="10">
        <v>6951</v>
      </c>
      <c r="B5" s="3">
        <v>51.82</v>
      </c>
      <c r="C5" s="4">
        <v>3.3639999999999999</v>
      </c>
      <c r="D5" s="4">
        <v>4.798</v>
      </c>
      <c r="E5" s="4">
        <v>4.6180000000000003</v>
      </c>
      <c r="F5" s="3">
        <f t="shared" si="3"/>
        <v>52.401790163999998</v>
      </c>
      <c r="G5" s="18">
        <f t="shared" si="0"/>
        <v>12.576429639359999</v>
      </c>
      <c r="H5" s="3">
        <v>46.66</v>
      </c>
      <c r="I5" s="4">
        <f t="shared" si="4"/>
        <v>1.1105872267466781</v>
      </c>
      <c r="J5" s="18">
        <f t="shared" si="1"/>
        <v>5.5774296393599991</v>
      </c>
      <c r="K5" s="4" t="str">
        <f t="shared" si="5"/>
        <v>Low efficiency</v>
      </c>
      <c r="L5" s="5" t="str">
        <f t="shared" si="2"/>
        <v>Low producer</v>
      </c>
    </row>
    <row r="6" spans="1:12" ht="18" customHeight="1" x14ac:dyDescent="0.35">
      <c r="A6" s="10">
        <v>1940</v>
      </c>
      <c r="B6" s="2">
        <v>50.99</v>
      </c>
      <c r="C6" s="1">
        <v>3.8180000000000001</v>
      </c>
      <c r="D6" s="1">
        <v>4.9130000000000003</v>
      </c>
      <c r="E6" s="1">
        <v>4.5910000000000002</v>
      </c>
      <c r="F6" s="2">
        <f t="shared" si="3"/>
        <v>52.571377050999999</v>
      </c>
      <c r="G6" s="13">
        <f t="shared" si="0"/>
        <v>12.617130492239999</v>
      </c>
      <c r="H6" s="2">
        <v>48.09</v>
      </c>
      <c r="I6" s="1">
        <f t="shared" si="4"/>
        <v>1.0603035974215014</v>
      </c>
      <c r="J6" s="13">
        <f t="shared" si="1"/>
        <v>5.4036304922399996</v>
      </c>
      <c r="K6" s="1" t="str">
        <f t="shared" si="5"/>
        <v>Low efficiency</v>
      </c>
      <c r="L6" s="6" t="str">
        <f t="shared" si="2"/>
        <v>Low producer</v>
      </c>
    </row>
    <row r="7" spans="1:12" ht="18" customHeight="1" x14ac:dyDescent="0.35">
      <c r="A7" s="10">
        <v>3240</v>
      </c>
      <c r="B7" s="3">
        <v>61.26</v>
      </c>
      <c r="C7" s="4">
        <v>3.4039999999999999</v>
      </c>
      <c r="D7" s="4">
        <v>4.4080000000000004</v>
      </c>
      <c r="E7" s="4">
        <v>4.6180000000000003</v>
      </c>
      <c r="F7" s="3">
        <f t="shared" si="3"/>
        <v>58.716842183999994</v>
      </c>
      <c r="G7" s="18">
        <f t="shared" si="0"/>
        <v>14.092042124159997</v>
      </c>
      <c r="H7" s="3">
        <v>56.15</v>
      </c>
      <c r="I7" s="4">
        <f t="shared" si="4"/>
        <v>1.091006233303651</v>
      </c>
      <c r="J7" s="18">
        <f t="shared" si="1"/>
        <v>5.6695421241599977</v>
      </c>
      <c r="K7" s="4" t="str">
        <f t="shared" si="5"/>
        <v>Low efficiency</v>
      </c>
      <c r="L7" s="5" t="str">
        <f t="shared" si="2"/>
        <v>Low producer</v>
      </c>
    </row>
    <row r="8" spans="1:12" ht="18" customHeight="1" x14ac:dyDescent="0.35">
      <c r="A8" s="10">
        <v>8292</v>
      </c>
      <c r="B8" s="2">
        <v>53.8</v>
      </c>
      <c r="C8" s="1">
        <v>3.5430000000000001</v>
      </c>
      <c r="D8" s="1">
        <v>4.7919999999999998</v>
      </c>
      <c r="E8" s="1">
        <v>4.5759999999999996</v>
      </c>
      <c r="F8" s="2">
        <f t="shared" si="3"/>
        <v>54.401124148500003</v>
      </c>
      <c r="G8" s="13">
        <f t="shared" si="0"/>
        <v>13.05626979564</v>
      </c>
      <c r="H8" s="2">
        <v>48.62</v>
      </c>
      <c r="I8" s="1">
        <f t="shared" si="4"/>
        <v>1.1065405183052242</v>
      </c>
      <c r="J8" s="13">
        <f t="shared" si="1"/>
        <v>5.7632697956400012</v>
      </c>
      <c r="K8" s="1" t="str">
        <f t="shared" si="5"/>
        <v>Low efficiency</v>
      </c>
      <c r="L8" s="6" t="str">
        <f t="shared" si="2"/>
        <v>Low producer</v>
      </c>
    </row>
    <row r="9" spans="1:12" ht="18" customHeight="1" x14ac:dyDescent="0.35">
      <c r="A9" s="10">
        <v>6542</v>
      </c>
      <c r="B9" s="3">
        <v>51.96</v>
      </c>
      <c r="C9" s="4">
        <v>3.601</v>
      </c>
      <c r="D9" s="4">
        <v>4.79</v>
      </c>
      <c r="E9" s="4">
        <v>4.5540000000000003</v>
      </c>
      <c r="F9" s="3">
        <f t="shared" si="3"/>
        <v>52.580217076499999</v>
      </c>
      <c r="G9" s="18">
        <f t="shared" si="0"/>
        <v>12.619252098359999</v>
      </c>
      <c r="H9" s="3">
        <v>45.75</v>
      </c>
      <c r="I9" s="4">
        <f t="shared" si="4"/>
        <v>1.1357377049180328</v>
      </c>
      <c r="J9" s="18">
        <f t="shared" si="1"/>
        <v>5.7567520983599989</v>
      </c>
      <c r="K9" s="4" t="str">
        <f t="shared" si="5"/>
        <v>Low efficiency</v>
      </c>
      <c r="L9" s="5" t="str">
        <f t="shared" si="2"/>
        <v>Low producer</v>
      </c>
    </row>
    <row r="10" spans="1:12" ht="18" customHeight="1" x14ac:dyDescent="0.35">
      <c r="A10" s="10">
        <v>2424</v>
      </c>
      <c r="B10" s="2">
        <v>53.99</v>
      </c>
      <c r="C10" s="1">
        <v>3.4740000000000002</v>
      </c>
      <c r="D10" s="1">
        <v>4.8600000000000003</v>
      </c>
      <c r="E10" s="1">
        <v>4.702</v>
      </c>
      <c r="F10" s="2">
        <f t="shared" si="3"/>
        <v>55.096279814000006</v>
      </c>
      <c r="G10" s="13">
        <f t="shared" si="0"/>
        <v>13.223107155360001</v>
      </c>
      <c r="H10" s="2">
        <v>48.66</v>
      </c>
      <c r="I10" s="1">
        <f t="shared" si="4"/>
        <v>1.1095355528154542</v>
      </c>
      <c r="J10" s="13">
        <f t="shared" si="1"/>
        <v>5.9241071553600015</v>
      </c>
      <c r="K10" s="1" t="str">
        <f t="shared" si="5"/>
        <v>Low efficiency</v>
      </c>
      <c r="L10" s="6" t="str">
        <f t="shared" si="2"/>
        <v>Low producer</v>
      </c>
    </row>
    <row r="11" spans="1:12" ht="18" customHeight="1" x14ac:dyDescent="0.35">
      <c r="A11" s="10">
        <v>4949</v>
      </c>
      <c r="B11" s="3">
        <v>57.74</v>
      </c>
      <c r="C11" s="4">
        <v>3.4569999999999999</v>
      </c>
      <c r="D11" s="4">
        <v>4.7</v>
      </c>
      <c r="E11" s="4">
        <v>4.7450000000000001</v>
      </c>
      <c r="F11" s="3">
        <f t="shared" si="3"/>
        <v>57.6784339485</v>
      </c>
      <c r="G11" s="18">
        <f t="shared" si="0"/>
        <v>13.84282414764</v>
      </c>
      <c r="H11" s="3">
        <v>51.73</v>
      </c>
      <c r="I11" s="4">
        <f t="shared" si="4"/>
        <v>1.1161801662478255</v>
      </c>
      <c r="J11" s="18">
        <f t="shared" si="1"/>
        <v>6.0833241476400008</v>
      </c>
      <c r="K11" s="4" t="str">
        <f t="shared" si="5"/>
        <v>Low efficiency</v>
      </c>
      <c r="L11" s="5" t="str">
        <f t="shared" si="2"/>
        <v>Low producer</v>
      </c>
    </row>
    <row r="12" spans="1:12" ht="18" customHeight="1" x14ac:dyDescent="0.35">
      <c r="A12" s="10">
        <v>2430</v>
      </c>
      <c r="B12" s="2">
        <v>54.22</v>
      </c>
      <c r="C12" s="1">
        <v>3.4660000000000002</v>
      </c>
      <c r="D12" s="1">
        <v>4.8310000000000004</v>
      </c>
      <c r="E12" s="1">
        <v>4.6500000000000004</v>
      </c>
      <c r="F12" s="2">
        <f t="shared" si="3"/>
        <v>55.090994624000004</v>
      </c>
      <c r="G12" s="13">
        <f t="shared" si="0"/>
        <v>13.22183870976</v>
      </c>
      <c r="H12" s="2">
        <v>46.6</v>
      </c>
      <c r="I12" s="1">
        <f t="shared" si="4"/>
        <v>1.163519313304721</v>
      </c>
      <c r="J12" s="13">
        <f t="shared" si="1"/>
        <v>6.2318387097599999</v>
      </c>
      <c r="K12" s="1" t="str">
        <f t="shared" si="5"/>
        <v>Low efficiency</v>
      </c>
      <c r="L12" s="6" t="str">
        <f t="shared" si="2"/>
        <v>Low producer</v>
      </c>
    </row>
    <row r="13" spans="1:12" ht="18" customHeight="1" x14ac:dyDescent="0.35">
      <c r="A13" s="10">
        <v>1248</v>
      </c>
      <c r="B13" s="3">
        <v>55.25</v>
      </c>
      <c r="C13" s="4">
        <v>3.2429999999999999</v>
      </c>
      <c r="D13" s="4">
        <v>5.0439999999999996</v>
      </c>
      <c r="E13" s="4">
        <v>4.68</v>
      </c>
      <c r="F13" s="3">
        <f t="shared" si="3"/>
        <v>57.546193748499995</v>
      </c>
      <c r="G13" s="18">
        <f t="shared" si="0"/>
        <v>13.811086499639998</v>
      </c>
      <c r="H13" s="3">
        <v>48.52</v>
      </c>
      <c r="I13" s="4">
        <f t="shared" si="4"/>
        <v>1.1387056883759274</v>
      </c>
      <c r="J13" s="18">
        <f t="shared" si="1"/>
        <v>6.5330864996399978</v>
      </c>
      <c r="K13" s="4" t="str">
        <f t="shared" si="5"/>
        <v>Low efficiency</v>
      </c>
      <c r="L13" s="5" t="str">
        <f t="shared" si="2"/>
        <v>Low producer</v>
      </c>
    </row>
    <row r="14" spans="1:12" ht="18" customHeight="1" x14ac:dyDescent="0.35">
      <c r="A14" s="10">
        <v>5240</v>
      </c>
      <c r="B14" s="2">
        <v>56.5</v>
      </c>
      <c r="C14" s="1">
        <v>3.4889999999999999</v>
      </c>
      <c r="D14" s="1">
        <v>4.7439999999999998</v>
      </c>
      <c r="E14" s="1">
        <v>4.593</v>
      </c>
      <c r="F14" s="2">
        <f t="shared" si="3"/>
        <v>56.712450756499997</v>
      </c>
      <c r="G14" s="13">
        <f t="shared" si="0"/>
        <v>13.610988181559998</v>
      </c>
      <c r="H14" s="2">
        <v>48.77</v>
      </c>
      <c r="I14" s="1">
        <f t="shared" si="4"/>
        <v>1.1584990773016197</v>
      </c>
      <c r="J14" s="13">
        <f t="shared" si="1"/>
        <v>6.2954881815599979</v>
      </c>
      <c r="K14" s="1" t="str">
        <f t="shared" si="5"/>
        <v>Low efficiency</v>
      </c>
      <c r="L14" s="6" t="str">
        <f t="shared" si="2"/>
        <v>Low producer</v>
      </c>
    </row>
    <row r="15" spans="1:12" ht="18" customHeight="1" x14ac:dyDescent="0.35">
      <c r="A15" s="10">
        <v>3562</v>
      </c>
      <c r="B15" s="3">
        <v>63.16</v>
      </c>
      <c r="C15" s="4">
        <v>3.3679999999999999</v>
      </c>
      <c r="D15" s="4">
        <v>4.6669999999999998</v>
      </c>
      <c r="E15" s="4">
        <v>4.6719999999999997</v>
      </c>
      <c r="F15" s="3">
        <f t="shared" si="3"/>
        <v>62.644346875999993</v>
      </c>
      <c r="G15" s="18">
        <f t="shared" si="0"/>
        <v>15.034643250239998</v>
      </c>
      <c r="H15" s="3">
        <v>57.33</v>
      </c>
      <c r="I15" s="4">
        <f t="shared" si="4"/>
        <v>1.101691958834816</v>
      </c>
      <c r="J15" s="18">
        <f t="shared" si="1"/>
        <v>6.4351432502399994</v>
      </c>
      <c r="K15" s="4" t="str">
        <f t="shared" si="5"/>
        <v>Low efficiency</v>
      </c>
      <c r="L15" s="5" t="str">
        <f t="shared" si="2"/>
        <v>Low producer</v>
      </c>
    </row>
    <row r="16" spans="1:12" ht="18" customHeight="1" x14ac:dyDescent="0.35">
      <c r="A16" s="10">
        <v>7517</v>
      </c>
      <c r="B16" s="2">
        <v>57.54</v>
      </c>
      <c r="C16" s="1">
        <v>3.3660000000000001</v>
      </c>
      <c r="D16" s="1">
        <v>4.7670000000000003</v>
      </c>
      <c r="E16" s="1">
        <v>4.6539999999999999</v>
      </c>
      <c r="F16" s="2">
        <f t="shared" si="3"/>
        <v>57.881200044000003</v>
      </c>
      <c r="G16" s="13">
        <f t="shared" si="0"/>
        <v>13.89148801056</v>
      </c>
      <c r="H16" s="2">
        <v>47.97</v>
      </c>
      <c r="I16" s="1">
        <f t="shared" si="4"/>
        <v>1.1994996873045654</v>
      </c>
      <c r="J16" s="13">
        <f t="shared" si="1"/>
        <v>6.6959880105600007</v>
      </c>
      <c r="K16" s="1" t="str">
        <f t="shared" si="5"/>
        <v>Low efficiency</v>
      </c>
      <c r="L16" s="6" t="str">
        <f t="shared" si="2"/>
        <v>Low producer</v>
      </c>
    </row>
    <row r="17" spans="1:12" ht="18" customHeight="1" x14ac:dyDescent="0.35">
      <c r="A17" s="10">
        <v>9837</v>
      </c>
      <c r="B17" s="3">
        <v>59.12</v>
      </c>
      <c r="C17" s="4">
        <v>3.5910000000000002</v>
      </c>
      <c r="D17" s="4">
        <v>4.5730000000000004</v>
      </c>
      <c r="E17" s="4">
        <v>4.484</v>
      </c>
      <c r="F17" s="3">
        <f t="shared" si="3"/>
        <v>57.980740716500001</v>
      </c>
      <c r="G17" s="18">
        <f t="shared" si="0"/>
        <v>13.915377771959999</v>
      </c>
      <c r="H17" s="3">
        <v>49.41</v>
      </c>
      <c r="I17" s="4">
        <f t="shared" si="4"/>
        <v>1.1965189232948796</v>
      </c>
      <c r="J17" s="18">
        <f t="shared" si="1"/>
        <v>6.5038777719600001</v>
      </c>
      <c r="K17" s="4" t="str">
        <f t="shared" si="5"/>
        <v>Low efficiency</v>
      </c>
      <c r="L17" s="5" t="str">
        <f t="shared" si="2"/>
        <v>Low producer</v>
      </c>
    </row>
    <row r="18" spans="1:12" ht="18" customHeight="1" x14ac:dyDescent="0.35">
      <c r="A18" s="10">
        <v>3811</v>
      </c>
      <c r="B18" s="2">
        <v>63.28</v>
      </c>
      <c r="C18" s="1">
        <v>3.298</v>
      </c>
      <c r="D18" s="1">
        <v>4.7969999999999997</v>
      </c>
      <c r="E18" s="1">
        <v>4.6859999999999999</v>
      </c>
      <c r="F18" s="2">
        <f t="shared" si="3"/>
        <v>63.800200025999999</v>
      </c>
      <c r="G18" s="13">
        <f t="shared" si="0"/>
        <v>15.31204800624</v>
      </c>
      <c r="H18" s="2">
        <v>35.299999999999997</v>
      </c>
      <c r="I18" s="1">
        <f t="shared" si="4"/>
        <v>1.7926345609065157</v>
      </c>
      <c r="J18" s="13">
        <f t="shared" si="1"/>
        <v>10.01704800624</v>
      </c>
      <c r="K18" s="1" t="str">
        <f t="shared" si="5"/>
        <v>High efficiency</v>
      </c>
      <c r="L18" s="6" t="str">
        <f t="shared" si="2"/>
        <v>Low producer</v>
      </c>
    </row>
    <row r="19" spans="1:12" ht="18" customHeight="1" x14ac:dyDescent="0.35">
      <c r="A19" s="10">
        <v>4252</v>
      </c>
      <c r="B19" s="3">
        <v>68.55</v>
      </c>
      <c r="C19" s="4">
        <v>3.5169999999999999</v>
      </c>
      <c r="D19" s="4">
        <v>4.4029999999999996</v>
      </c>
      <c r="E19" s="4">
        <v>4.5839999999999996</v>
      </c>
      <c r="F19" s="3">
        <f t="shared" si="3"/>
        <v>65.590854283499993</v>
      </c>
      <c r="G19" s="18">
        <f t="shared" si="0"/>
        <v>15.741805028039998</v>
      </c>
      <c r="H19" s="3">
        <v>39.1</v>
      </c>
      <c r="I19" s="4">
        <f t="shared" si="4"/>
        <v>1.7531969309462914</v>
      </c>
      <c r="J19" s="18">
        <f t="shared" si="1"/>
        <v>9.8768050280399979</v>
      </c>
      <c r="K19" s="4" t="str">
        <f t="shared" si="5"/>
        <v>High efficiency</v>
      </c>
      <c r="L19" s="5" t="str">
        <f t="shared" si="2"/>
        <v>Low producer</v>
      </c>
    </row>
    <row r="20" spans="1:12" ht="18" customHeight="1" x14ac:dyDescent="0.35">
      <c r="A20" s="10">
        <v>4131</v>
      </c>
      <c r="B20" s="2">
        <v>58.51</v>
      </c>
      <c r="C20" s="1">
        <v>3.5139999999999998</v>
      </c>
      <c r="D20" s="1">
        <v>4.6280000000000001</v>
      </c>
      <c r="E20" s="1">
        <v>4.8209999999999997</v>
      </c>
      <c r="F20" s="2">
        <f t="shared" si="3"/>
        <v>57.964738353999998</v>
      </c>
      <c r="G20" s="13">
        <f t="shared" si="0"/>
        <v>13.911537204959998</v>
      </c>
      <c r="H20" s="2">
        <v>35.200000000000003</v>
      </c>
      <c r="I20" s="1">
        <f t="shared" si="4"/>
        <v>1.662215909090909</v>
      </c>
      <c r="J20" s="13">
        <f t="shared" si="1"/>
        <v>8.6315372049599972</v>
      </c>
      <c r="K20" s="1" t="str">
        <f t="shared" si="5"/>
        <v>High efficiency</v>
      </c>
      <c r="L20" s="6" t="str">
        <f t="shared" si="2"/>
        <v>Low producer</v>
      </c>
    </row>
    <row r="21" spans="1:12" ht="18" customHeight="1" x14ac:dyDescent="0.35">
      <c r="A21" s="10">
        <v>2325</v>
      </c>
      <c r="B21" s="3">
        <v>63.52</v>
      </c>
      <c r="C21" s="4">
        <v>3.6920000000000002</v>
      </c>
      <c r="D21" s="4">
        <v>4.6580000000000004</v>
      </c>
      <c r="E21" s="4">
        <v>4.7270000000000003</v>
      </c>
      <c r="F21" s="3">
        <f t="shared" si="3"/>
        <v>63.132354216000003</v>
      </c>
      <c r="G21" s="18">
        <f t="shared" si="0"/>
        <v>15.15176501184</v>
      </c>
      <c r="H21" s="3">
        <v>58.12</v>
      </c>
      <c r="I21" s="4">
        <f t="shared" si="4"/>
        <v>1.092911218169305</v>
      </c>
      <c r="J21" s="18">
        <f t="shared" si="1"/>
        <v>6.4337650118400003</v>
      </c>
      <c r="K21" s="4" t="str">
        <f t="shared" si="5"/>
        <v>Low efficiency</v>
      </c>
      <c r="L21" s="5" t="str">
        <f t="shared" si="2"/>
        <v>Low producer</v>
      </c>
    </row>
    <row r="22" spans="1:12" ht="18" customHeight="1" x14ac:dyDescent="0.35">
      <c r="A22" s="10">
        <v>7515</v>
      </c>
      <c r="B22" s="2">
        <v>61.75</v>
      </c>
      <c r="C22" s="1">
        <v>3.331</v>
      </c>
      <c r="D22" s="1">
        <v>4.74</v>
      </c>
      <c r="E22" s="1">
        <v>4.6920000000000002</v>
      </c>
      <c r="F22" s="2">
        <f t="shared" si="3"/>
        <v>61.842372916499997</v>
      </c>
      <c r="G22" s="13">
        <f t="shared" si="0"/>
        <v>14.842169499959999</v>
      </c>
      <c r="H22" s="2">
        <v>51.9</v>
      </c>
      <c r="I22" s="1">
        <f t="shared" si="4"/>
        <v>1.1897880539499037</v>
      </c>
      <c r="J22" s="13">
        <f t="shared" si="1"/>
        <v>7.0571694999599996</v>
      </c>
      <c r="K22" s="1" t="str">
        <f t="shared" si="5"/>
        <v>Low efficiency</v>
      </c>
      <c r="L22" s="6" t="str">
        <f t="shared" si="2"/>
        <v>Low producer</v>
      </c>
    </row>
    <row r="23" spans="1:12" ht="18" customHeight="1" x14ac:dyDescent="0.35">
      <c r="A23" s="10">
        <v>5900</v>
      </c>
      <c r="B23" s="3">
        <v>130.5</v>
      </c>
      <c r="C23" s="4">
        <v>3.7610000000000001</v>
      </c>
      <c r="D23" s="4">
        <v>5.016</v>
      </c>
      <c r="E23" s="4">
        <v>4.5350000000000001</v>
      </c>
      <c r="F23" s="3">
        <f t="shared" si="3"/>
        <v>134.4429227565</v>
      </c>
      <c r="G23" s="18">
        <f t="shared" si="0"/>
        <v>32.266301461559998</v>
      </c>
      <c r="H23" s="3">
        <v>69.319999999999993</v>
      </c>
      <c r="I23" s="4">
        <f t="shared" si="4"/>
        <v>1.8825735718407388</v>
      </c>
      <c r="J23" s="18">
        <f t="shared" si="1"/>
        <v>21.868301461560002</v>
      </c>
      <c r="K23" s="4" t="str">
        <f t="shared" si="5"/>
        <v>High efficiency</v>
      </c>
      <c r="L23" s="5" t="str">
        <f t="shared" si="2"/>
        <v>High producer</v>
      </c>
    </row>
    <row r="24" spans="1:12" ht="18" customHeight="1" x14ac:dyDescent="0.35">
      <c r="A24" s="10">
        <v>3753</v>
      </c>
      <c r="B24" s="2">
        <v>126.71</v>
      </c>
      <c r="C24" s="1">
        <v>3.875</v>
      </c>
      <c r="D24" s="1">
        <v>4.7009999999999996</v>
      </c>
      <c r="E24" s="1">
        <v>4.5119999999999996</v>
      </c>
      <c r="F24" s="2">
        <f t="shared" si="3"/>
        <v>125.43847095749997</v>
      </c>
      <c r="G24" s="13">
        <f t="shared" si="0"/>
        <v>30.105233029799994</v>
      </c>
      <c r="H24" s="2">
        <v>66.19</v>
      </c>
      <c r="I24" s="1">
        <f t="shared" si="4"/>
        <v>1.9143375132195195</v>
      </c>
      <c r="J24" s="13">
        <f t="shared" si="1"/>
        <v>20.176733029799994</v>
      </c>
      <c r="K24" s="1" t="str">
        <f t="shared" si="5"/>
        <v>High efficiency</v>
      </c>
      <c r="L24" s="6" t="str">
        <f t="shared" si="2"/>
        <v>High producer</v>
      </c>
    </row>
    <row r="25" spans="1:12" ht="18" customHeight="1" x14ac:dyDescent="0.35">
      <c r="A25" s="10">
        <v>5069</v>
      </c>
      <c r="B25" s="3">
        <v>124.61</v>
      </c>
      <c r="C25" s="4">
        <v>2.984</v>
      </c>
      <c r="D25" s="4">
        <v>5.4509999999999996</v>
      </c>
      <c r="E25" s="4">
        <v>4.5060000000000002</v>
      </c>
      <c r="F25" s="3">
        <f t="shared" si="3"/>
        <v>135.00633192899997</v>
      </c>
      <c r="G25" s="18">
        <f t="shared" si="0"/>
        <v>32.401519662959991</v>
      </c>
      <c r="H25" s="3">
        <v>71.62</v>
      </c>
      <c r="I25" s="4">
        <f t="shared" si="4"/>
        <v>1.7398771292934934</v>
      </c>
      <c r="J25" s="18">
        <f t="shared" si="1"/>
        <v>21.658519662959989</v>
      </c>
      <c r="K25" s="4" t="str">
        <f t="shared" si="5"/>
        <v>High efficiency</v>
      </c>
      <c r="L25" s="5" t="str">
        <f t="shared" si="2"/>
        <v>High producer</v>
      </c>
    </row>
    <row r="26" spans="1:12" ht="18" customHeight="1" x14ac:dyDescent="0.35">
      <c r="A26" s="10">
        <v>8227</v>
      </c>
      <c r="B26" s="2">
        <v>123.91</v>
      </c>
      <c r="C26" s="1">
        <v>3.657</v>
      </c>
      <c r="D26" s="1">
        <v>5.0289999999999999</v>
      </c>
      <c r="E26" s="1">
        <v>4.63</v>
      </c>
      <c r="F26" s="2">
        <f t="shared" si="3"/>
        <v>127.97575615349999</v>
      </c>
      <c r="G26" s="13">
        <f t="shared" si="0"/>
        <v>30.714181476839997</v>
      </c>
      <c r="H26" s="2">
        <v>74.510000000000005</v>
      </c>
      <c r="I26" s="1">
        <f t="shared" si="4"/>
        <v>1.6629982552677491</v>
      </c>
      <c r="J26" s="13">
        <f t="shared" si="1"/>
        <v>19.537681476839996</v>
      </c>
      <c r="K26" s="1" t="str">
        <f t="shared" si="5"/>
        <v>High efficiency</v>
      </c>
      <c r="L26" s="6" t="str">
        <f t="shared" si="2"/>
        <v>High producer</v>
      </c>
    </row>
    <row r="27" spans="1:12" ht="18" customHeight="1" x14ac:dyDescent="0.35">
      <c r="A27" s="10">
        <v>6107</v>
      </c>
      <c r="B27" s="3">
        <v>125.02</v>
      </c>
      <c r="C27" s="4">
        <v>3.786</v>
      </c>
      <c r="D27" s="4">
        <v>4.54</v>
      </c>
      <c r="E27" s="4">
        <v>4.3979999999999997</v>
      </c>
      <c r="F27" s="3">
        <f t="shared" si="3"/>
        <v>120.97946359399998</v>
      </c>
      <c r="G27" s="18">
        <f t="shared" si="0"/>
        <v>29.035071262559995</v>
      </c>
      <c r="H27" s="3">
        <v>70.680000000000007</v>
      </c>
      <c r="I27" s="4">
        <f t="shared" si="4"/>
        <v>1.768817204301075</v>
      </c>
      <c r="J27" s="18">
        <f t="shared" si="1"/>
        <v>18.433071262559995</v>
      </c>
      <c r="K27" s="4" t="str">
        <f t="shared" si="5"/>
        <v>High efficiency</v>
      </c>
      <c r="L27" s="5" t="str">
        <f t="shared" si="2"/>
        <v>High producer</v>
      </c>
    </row>
    <row r="28" spans="1:12" ht="18" customHeight="1" x14ac:dyDescent="0.35">
      <c r="A28" s="10">
        <v>6579</v>
      </c>
      <c r="B28" s="2">
        <v>128.03</v>
      </c>
      <c r="C28" s="1">
        <v>3.3119999999999998</v>
      </c>
      <c r="D28" s="1">
        <v>4.7649999999999997</v>
      </c>
      <c r="E28" s="1">
        <v>4.7050000000000001</v>
      </c>
      <c r="F28" s="2">
        <f t="shared" si="3"/>
        <v>127.73192834100001</v>
      </c>
      <c r="G28" s="13">
        <f t="shared" si="0"/>
        <v>30.655662801840002</v>
      </c>
      <c r="H28" s="2">
        <v>74.040000000000006</v>
      </c>
      <c r="I28" s="1">
        <f t="shared" si="4"/>
        <v>1.7292004321988113</v>
      </c>
      <c r="J28" s="13">
        <f t="shared" si="1"/>
        <v>19.54966280184</v>
      </c>
      <c r="K28" s="1" t="str">
        <f t="shared" si="5"/>
        <v>High efficiency</v>
      </c>
      <c r="L28" s="6" t="str">
        <f t="shared" si="2"/>
        <v>High producer</v>
      </c>
    </row>
    <row r="29" spans="1:12" ht="18" customHeight="1" x14ac:dyDescent="0.35">
      <c r="A29" s="10">
        <v>1476</v>
      </c>
      <c r="B29" s="3">
        <v>123.34</v>
      </c>
      <c r="C29" s="4">
        <v>3.2709999999999999</v>
      </c>
      <c r="D29" s="4">
        <v>5.0730000000000004</v>
      </c>
      <c r="E29" s="4">
        <v>4.7750000000000004</v>
      </c>
      <c r="F29" s="3">
        <f t="shared" si="3"/>
        <v>128.06881692649998</v>
      </c>
      <c r="G29" s="18">
        <f t="shared" si="0"/>
        <v>30.736516062359993</v>
      </c>
      <c r="H29" s="3">
        <v>73.27</v>
      </c>
      <c r="I29" s="4">
        <f t="shared" si="4"/>
        <v>1.683362904326464</v>
      </c>
      <c r="J29" s="18">
        <f t="shared" si="1"/>
        <v>19.746016062359992</v>
      </c>
      <c r="K29" s="4" t="str">
        <f t="shared" si="5"/>
        <v>High efficiency</v>
      </c>
      <c r="L29" s="5" t="str">
        <f t="shared" si="2"/>
        <v>High producer</v>
      </c>
    </row>
    <row r="30" spans="1:12" ht="18" customHeight="1" x14ac:dyDescent="0.35">
      <c r="A30" s="10">
        <v>2896</v>
      </c>
      <c r="B30" s="2">
        <v>113.53</v>
      </c>
      <c r="C30" s="1">
        <v>3.5339999999999998</v>
      </c>
      <c r="D30" s="1">
        <v>5.3369999999999997</v>
      </c>
      <c r="E30" s="1">
        <v>4.585</v>
      </c>
      <c r="F30" s="2">
        <f t="shared" si="3"/>
        <v>121.750375429</v>
      </c>
      <c r="G30" s="13">
        <f t="shared" si="0"/>
        <v>29.22009010296</v>
      </c>
      <c r="H30" s="2">
        <v>81.2</v>
      </c>
      <c r="I30" s="1">
        <f t="shared" si="4"/>
        <v>1.3981527093596058</v>
      </c>
      <c r="J30" s="13">
        <f t="shared" si="1"/>
        <v>17.040090102960001</v>
      </c>
      <c r="K30" s="1" t="str">
        <f t="shared" si="5"/>
        <v>Low efficiency</v>
      </c>
      <c r="L30" s="6" t="str">
        <f t="shared" si="2"/>
        <v>High producer</v>
      </c>
    </row>
    <row r="31" spans="1:12" ht="18" customHeight="1" x14ac:dyDescent="0.35">
      <c r="A31" s="10">
        <v>4056</v>
      </c>
      <c r="B31" s="3">
        <v>127.99</v>
      </c>
      <c r="C31" s="4">
        <v>3.5640000000000001</v>
      </c>
      <c r="D31" s="4">
        <v>4.5549999999999997</v>
      </c>
      <c r="E31" s="4">
        <v>4.5970000000000004</v>
      </c>
      <c r="F31" s="3">
        <f t="shared" si="3"/>
        <v>124.20592191899998</v>
      </c>
      <c r="G31" s="18">
        <f t="shared" si="0"/>
        <v>29.809421260559994</v>
      </c>
      <c r="H31" s="3">
        <v>74.319999999999993</v>
      </c>
      <c r="I31" s="4">
        <f t="shared" si="4"/>
        <v>1.7221474703982778</v>
      </c>
      <c r="J31" s="18">
        <f t="shared" si="1"/>
        <v>18.661421260559997</v>
      </c>
      <c r="K31" s="4" t="str">
        <f t="shared" si="5"/>
        <v>High efficiency</v>
      </c>
      <c r="L31" s="5" t="str">
        <f t="shared" si="2"/>
        <v>High producer</v>
      </c>
    </row>
    <row r="32" spans="1:12" ht="18" customHeight="1" x14ac:dyDescent="0.35">
      <c r="A32" s="10">
        <v>3388</v>
      </c>
      <c r="B32" s="2">
        <v>128.18</v>
      </c>
      <c r="C32" s="1">
        <v>3.5979999999999999</v>
      </c>
      <c r="D32" s="1">
        <v>4.4530000000000003</v>
      </c>
      <c r="E32" s="1">
        <v>4.5810000000000004</v>
      </c>
      <c r="F32" s="2">
        <f t="shared" si="3"/>
        <v>122.69385193600002</v>
      </c>
      <c r="G32" s="13">
        <f t="shared" si="0"/>
        <v>29.446524464640003</v>
      </c>
      <c r="H32" s="2">
        <v>73.09</v>
      </c>
      <c r="I32" s="1">
        <f t="shared" si="4"/>
        <v>1.7537282802024901</v>
      </c>
      <c r="J32" s="13">
        <f t="shared" si="1"/>
        <v>18.483024464640003</v>
      </c>
      <c r="K32" s="1" t="str">
        <f t="shared" si="5"/>
        <v>High efficiency</v>
      </c>
      <c r="L32" s="6" t="str">
        <f t="shared" si="2"/>
        <v>High producer</v>
      </c>
    </row>
    <row r="33" spans="1:12" ht="18" customHeight="1" x14ac:dyDescent="0.35">
      <c r="A33" s="10">
        <v>9328</v>
      </c>
      <c r="B33" s="3">
        <v>129.5</v>
      </c>
      <c r="C33" s="4">
        <v>3.3370000000000002</v>
      </c>
      <c r="D33" s="4">
        <v>4.4450000000000003</v>
      </c>
      <c r="E33" s="4">
        <v>4.6349999999999998</v>
      </c>
      <c r="F33" s="3">
        <f t="shared" si="3"/>
        <v>123.74445727850001</v>
      </c>
      <c r="G33" s="18">
        <f t="shared" si="0"/>
        <v>29.69866974684</v>
      </c>
      <c r="H33" s="3">
        <v>71.39</v>
      </c>
      <c r="I33" s="4">
        <f t="shared" si="4"/>
        <v>1.8139795489564365</v>
      </c>
      <c r="J33" s="18">
        <f t="shared" si="1"/>
        <v>18.990169746840003</v>
      </c>
      <c r="K33" s="4" t="str">
        <f t="shared" si="5"/>
        <v>High efficiency</v>
      </c>
      <c r="L33" s="5" t="str">
        <f t="shared" si="2"/>
        <v>High producer</v>
      </c>
    </row>
    <row r="34" spans="1:12" ht="18" customHeight="1" x14ac:dyDescent="0.35">
      <c r="A34" s="10">
        <v>5894</v>
      </c>
      <c r="B34" s="2">
        <v>132.61000000000001</v>
      </c>
      <c r="C34" s="1">
        <v>3.5169999999999999</v>
      </c>
      <c r="D34" s="1">
        <v>4.1710000000000003</v>
      </c>
      <c r="E34" s="1">
        <v>4.5670000000000002</v>
      </c>
      <c r="F34" s="2">
        <f t="shared" si="3"/>
        <v>121.99458145350002</v>
      </c>
      <c r="G34" s="13">
        <f t="shared" si="0"/>
        <v>29.278699548840002</v>
      </c>
      <c r="H34" s="2">
        <v>75.2</v>
      </c>
      <c r="I34" s="1">
        <f t="shared" si="4"/>
        <v>1.7634308510638299</v>
      </c>
      <c r="J34" s="13">
        <f t="shared" si="1"/>
        <v>17.998699548840001</v>
      </c>
      <c r="K34" s="1" t="str">
        <f t="shared" si="5"/>
        <v>High efficiency</v>
      </c>
      <c r="L34" s="6" t="str">
        <f t="shared" si="2"/>
        <v>High producer</v>
      </c>
    </row>
    <row r="35" spans="1:12" ht="18" customHeight="1" x14ac:dyDescent="0.35">
      <c r="A35" s="10">
        <v>3966</v>
      </c>
      <c r="B35" s="3">
        <v>121.07</v>
      </c>
      <c r="C35" s="4">
        <v>3.7090000000000001</v>
      </c>
      <c r="D35" s="4">
        <v>4.3920000000000003</v>
      </c>
      <c r="E35" s="4">
        <v>4.6719999999999997</v>
      </c>
      <c r="F35" s="3">
        <f t="shared" si="3"/>
        <v>115.15892397650001</v>
      </c>
      <c r="G35" s="18">
        <f t="shared" si="0"/>
        <v>27.638141754359999</v>
      </c>
      <c r="H35" s="3">
        <v>89</v>
      </c>
      <c r="I35" s="4">
        <f t="shared" si="4"/>
        <v>1.3603370786516853</v>
      </c>
      <c r="J35" s="18">
        <f t="shared" si="1"/>
        <v>14.28814175436</v>
      </c>
      <c r="K35" s="4" t="str">
        <f t="shared" si="5"/>
        <v>Low efficiency</v>
      </c>
      <c r="L35" s="5" t="str">
        <f t="shared" si="2"/>
        <v>High producer</v>
      </c>
    </row>
    <row r="36" spans="1:12" ht="18" customHeight="1" x14ac:dyDescent="0.35">
      <c r="A36" s="10">
        <v>4231</v>
      </c>
      <c r="B36" s="2">
        <v>119.54</v>
      </c>
      <c r="C36" s="1">
        <v>3.6829999999999998</v>
      </c>
      <c r="D36" s="1">
        <v>4.7510000000000003</v>
      </c>
      <c r="E36" s="1">
        <v>4.5869999999999997</v>
      </c>
      <c r="F36" s="2">
        <f t="shared" si="3"/>
        <v>119.1580861385</v>
      </c>
      <c r="G36" s="13">
        <f t="shared" si="0"/>
        <v>28.597940673239997</v>
      </c>
      <c r="H36" s="2">
        <v>70.849999999999994</v>
      </c>
      <c r="I36" s="1">
        <f t="shared" si="4"/>
        <v>1.6872265349329572</v>
      </c>
      <c r="J36" s="13">
        <f t="shared" si="1"/>
        <v>17.970440673239999</v>
      </c>
      <c r="K36" s="1" t="str">
        <f t="shared" si="5"/>
        <v>High efficiency</v>
      </c>
      <c r="L36" s="6" t="str">
        <f t="shared" si="2"/>
        <v>High producer</v>
      </c>
    </row>
    <row r="37" spans="1:12" ht="18" customHeight="1" x14ac:dyDescent="0.35">
      <c r="A37" s="10">
        <v>5679</v>
      </c>
      <c r="B37" s="3">
        <v>129.88999999999999</v>
      </c>
      <c r="C37" s="4">
        <v>3.4209999999999998</v>
      </c>
      <c r="D37" s="4">
        <v>4.3840000000000003</v>
      </c>
      <c r="E37" s="4">
        <v>4.6859999999999999</v>
      </c>
      <c r="F37" s="3">
        <f t="shared" si="3"/>
        <v>123.1981632565</v>
      </c>
      <c r="G37" s="18">
        <f t="shared" si="0"/>
        <v>29.567559181559997</v>
      </c>
      <c r="H37" s="3">
        <v>77.3</v>
      </c>
      <c r="I37" s="4">
        <f t="shared" si="4"/>
        <v>1.6803363518758083</v>
      </c>
      <c r="J37" s="18">
        <f t="shared" si="1"/>
        <v>17.972559181559998</v>
      </c>
      <c r="K37" s="4" t="str">
        <f t="shared" si="5"/>
        <v>High efficiency</v>
      </c>
      <c r="L37" s="5" t="str">
        <f t="shared" si="2"/>
        <v>High producer</v>
      </c>
    </row>
    <row r="38" spans="1:12" ht="18" customHeight="1" x14ac:dyDescent="0.35">
      <c r="A38" s="10">
        <v>5576</v>
      </c>
      <c r="B38" s="2">
        <v>121.48</v>
      </c>
      <c r="C38" s="1">
        <v>3.6720000000000002</v>
      </c>
      <c r="D38" s="1">
        <v>4.7350000000000003</v>
      </c>
      <c r="E38" s="1">
        <v>4.6470000000000002</v>
      </c>
      <c r="F38" s="2">
        <f t="shared" si="3"/>
        <v>120.890039876</v>
      </c>
      <c r="G38" s="13">
        <f t="shared" si="0"/>
        <v>29.01360957024</v>
      </c>
      <c r="H38" s="2">
        <v>89.4</v>
      </c>
      <c r="I38" s="1">
        <f t="shared" si="4"/>
        <v>1.3588366890380312</v>
      </c>
      <c r="J38" s="13">
        <f t="shared" si="1"/>
        <v>15.60360957024</v>
      </c>
      <c r="K38" s="1" t="str">
        <f t="shared" si="5"/>
        <v>Low efficiency</v>
      </c>
      <c r="L38" s="6" t="str">
        <f t="shared" si="2"/>
        <v>High producer</v>
      </c>
    </row>
    <row r="39" spans="1:12" ht="18" customHeight="1" x14ac:dyDescent="0.35">
      <c r="A39" s="10">
        <v>2901</v>
      </c>
      <c r="B39" s="3">
        <v>128.1</v>
      </c>
      <c r="C39" s="4">
        <v>3.4950000000000001</v>
      </c>
      <c r="D39" s="4">
        <v>4.3760000000000003</v>
      </c>
      <c r="E39" s="4">
        <v>4.5549999999999997</v>
      </c>
      <c r="F39" s="3">
        <f t="shared" si="3"/>
        <v>121.25134961249999</v>
      </c>
      <c r="G39" s="18">
        <f t="shared" si="0"/>
        <v>29.100323906999996</v>
      </c>
      <c r="H39" s="3">
        <v>72.930000000000007</v>
      </c>
      <c r="I39" s="4">
        <f t="shared" si="4"/>
        <v>1.7564788153023445</v>
      </c>
      <c r="J39" s="18">
        <f t="shared" si="1"/>
        <v>18.160823906999994</v>
      </c>
      <c r="K39" s="4" t="str">
        <f t="shared" si="5"/>
        <v>High efficiency</v>
      </c>
      <c r="L39" s="5" t="str">
        <f t="shared" si="2"/>
        <v>High producer</v>
      </c>
    </row>
    <row r="40" spans="1:12" ht="18" customHeight="1" x14ac:dyDescent="0.35">
      <c r="A40" s="10">
        <v>1209</v>
      </c>
      <c r="B40" s="2">
        <v>119.27</v>
      </c>
      <c r="C40" s="1">
        <v>3.9260000000000002</v>
      </c>
      <c r="D40" s="1">
        <v>4.6340000000000003</v>
      </c>
      <c r="E40" s="1">
        <v>4.5069999999999997</v>
      </c>
      <c r="F40" s="2">
        <f t="shared" si="3"/>
        <v>117.13020462399999</v>
      </c>
      <c r="G40" s="13">
        <f t="shared" si="0"/>
        <v>28.111249109759996</v>
      </c>
      <c r="H40" s="2">
        <v>72.75</v>
      </c>
      <c r="I40" s="1">
        <f t="shared" si="4"/>
        <v>1.6394501718213057</v>
      </c>
      <c r="J40" s="13">
        <f t="shared" si="1"/>
        <v>17.198749109759994</v>
      </c>
      <c r="K40" s="1" t="str">
        <f t="shared" si="5"/>
        <v>High efficiency</v>
      </c>
      <c r="L40" s="6" t="str">
        <f t="shared" si="2"/>
        <v>High producer</v>
      </c>
    </row>
    <row r="41" spans="1:12" ht="18" customHeight="1" x14ac:dyDescent="0.35">
      <c r="A41" s="10">
        <v>4466</v>
      </c>
      <c r="B41" s="3">
        <v>125.62</v>
      </c>
      <c r="C41" s="4">
        <v>3.4950000000000001</v>
      </c>
      <c r="D41" s="4">
        <v>4.4180000000000001</v>
      </c>
      <c r="E41" s="4">
        <v>4.67</v>
      </c>
      <c r="F41" s="3">
        <f t="shared" si="3"/>
        <v>119.74973963250001</v>
      </c>
      <c r="G41" s="18">
        <f t="shared" si="0"/>
        <v>28.739937511800001</v>
      </c>
      <c r="H41" s="3">
        <v>70.739999999999995</v>
      </c>
      <c r="I41" s="4">
        <f t="shared" si="4"/>
        <v>1.7757986994628219</v>
      </c>
      <c r="J41" s="18">
        <f t="shared" si="1"/>
        <v>18.128937511800004</v>
      </c>
      <c r="K41" s="4" t="str">
        <f t="shared" si="5"/>
        <v>High efficiency</v>
      </c>
      <c r="L41" s="5" t="str">
        <f t="shared" si="2"/>
        <v>High producer</v>
      </c>
    </row>
    <row r="42" spans="1:12" ht="18" customHeight="1" x14ac:dyDescent="0.35">
      <c r="A42" s="10">
        <v>5247</v>
      </c>
      <c r="B42" s="2">
        <v>125.89</v>
      </c>
      <c r="C42" s="1">
        <v>3.2850000000000001</v>
      </c>
      <c r="D42" s="1">
        <v>4.5419999999999998</v>
      </c>
      <c r="E42" s="1">
        <v>4.6050000000000004</v>
      </c>
      <c r="F42" s="2">
        <f t="shared" si="3"/>
        <v>121.8359064225</v>
      </c>
      <c r="G42" s="13">
        <f t="shared" si="0"/>
        <v>29.240617541399999</v>
      </c>
      <c r="H42" s="2">
        <v>69.790000000000006</v>
      </c>
      <c r="I42" s="1">
        <f t="shared" si="4"/>
        <v>1.8038400917036823</v>
      </c>
      <c r="J42" s="13">
        <f t="shared" si="1"/>
        <v>18.7721175414</v>
      </c>
      <c r="K42" s="1" t="str">
        <f t="shared" si="5"/>
        <v>High efficiency</v>
      </c>
      <c r="L42" s="6" t="str">
        <f t="shared" si="2"/>
        <v>High producer</v>
      </c>
    </row>
    <row r="44" spans="1:12" ht="21.75" customHeight="1" x14ac:dyDescent="0.35">
      <c r="A44" s="26" t="s">
        <v>14</v>
      </c>
      <c r="B44" s="26"/>
      <c r="C44" s="26"/>
      <c r="D44" s="26"/>
      <c r="E44" s="14"/>
      <c r="F44" s="14"/>
      <c r="G44" s="26" t="s">
        <v>0</v>
      </c>
      <c r="H44" s="26"/>
      <c r="I44" s="26"/>
      <c r="J44" s="11" t="s">
        <v>1</v>
      </c>
    </row>
    <row r="45" spans="1:12" ht="18" customHeight="1" x14ac:dyDescent="0.35">
      <c r="A45" s="21" t="s">
        <v>13</v>
      </c>
      <c r="B45" s="22"/>
      <c r="C45" s="19">
        <f>AVERAGE(B3:B42)</f>
        <v>90.701999999999984</v>
      </c>
      <c r="D45" s="20"/>
      <c r="E45" s="15"/>
      <c r="F45" s="15"/>
      <c r="G45" s="23" t="s">
        <v>21</v>
      </c>
      <c r="H45" s="24"/>
      <c r="I45" s="25"/>
      <c r="J45" s="12">
        <v>0.24</v>
      </c>
    </row>
    <row r="46" spans="1:12" ht="18" customHeight="1" x14ac:dyDescent="0.35">
      <c r="A46" s="21" t="s">
        <v>15</v>
      </c>
      <c r="B46" s="22"/>
      <c r="C46" s="31">
        <f>AVERAGE(C3:C42)</f>
        <v>3.5205499999999992</v>
      </c>
      <c r="D46" s="32"/>
      <c r="E46" s="16"/>
      <c r="F46" s="16"/>
      <c r="G46" s="23" t="s">
        <v>22</v>
      </c>
      <c r="H46" s="24"/>
      <c r="I46" s="25"/>
      <c r="J46" s="12">
        <v>0.15</v>
      </c>
    </row>
    <row r="47" spans="1:12" ht="18" customHeight="1" x14ac:dyDescent="0.35">
      <c r="A47" s="21" t="s">
        <v>16</v>
      </c>
      <c r="B47" s="22"/>
      <c r="C47" s="31">
        <f>AVERAGE(D3:D42)</f>
        <v>4.7161999999999997</v>
      </c>
      <c r="D47" s="32"/>
      <c r="E47" s="16"/>
      <c r="F47" s="16"/>
    </row>
    <row r="48" spans="1:12" ht="18" customHeight="1" x14ac:dyDescent="0.35">
      <c r="A48" s="21" t="s">
        <v>17</v>
      </c>
      <c r="B48" s="22"/>
      <c r="C48" s="19">
        <f>AVERAGE(H3:H42)</f>
        <v>61.07074999999999</v>
      </c>
      <c r="D48" s="20"/>
      <c r="E48" s="15"/>
      <c r="F48" s="15"/>
    </row>
    <row r="49" spans="1:10" ht="18" customHeight="1" x14ac:dyDescent="0.35">
      <c r="A49" s="21" t="s">
        <v>18</v>
      </c>
      <c r="B49" s="22"/>
      <c r="C49" s="29">
        <f>AVERAGE(I3:I42)</f>
        <v>1.445921451965525</v>
      </c>
      <c r="D49" s="30"/>
      <c r="E49" s="17"/>
      <c r="F49" s="17"/>
    </row>
    <row r="50" spans="1:10" ht="18" customHeight="1" x14ac:dyDescent="0.35">
      <c r="A50" s="21" t="s">
        <v>19</v>
      </c>
      <c r="B50" s="22"/>
      <c r="C50" s="27">
        <f>AVERAGE(J3:J42)</f>
        <v>12.432449164926</v>
      </c>
      <c r="D50" s="28"/>
      <c r="E50" s="8"/>
      <c r="F50" s="8"/>
    </row>
    <row r="51" spans="1:10" ht="18" customHeight="1" x14ac:dyDescent="0.35">
      <c r="A51" s="21" t="s">
        <v>20</v>
      </c>
      <c r="B51" s="22"/>
      <c r="C51" s="27">
        <f>SUM(J3:J42)</f>
        <v>497.29796659703999</v>
      </c>
      <c r="D51" s="28"/>
      <c r="E51" s="8"/>
      <c r="F51" s="8"/>
    </row>
    <row r="52" spans="1:10" x14ac:dyDescent="0.35">
      <c r="G52" s="7"/>
      <c r="H52" s="7"/>
      <c r="I52" s="7"/>
      <c r="J52" s="7"/>
    </row>
  </sheetData>
  <mergeCells count="19">
    <mergeCell ref="A1:L1"/>
    <mergeCell ref="G46:I46"/>
    <mergeCell ref="A49:B49"/>
    <mergeCell ref="C49:D49"/>
    <mergeCell ref="A46:B46"/>
    <mergeCell ref="C46:D46"/>
    <mergeCell ref="A47:B47"/>
    <mergeCell ref="C47:D47"/>
    <mergeCell ref="A50:B50"/>
    <mergeCell ref="C50:D50"/>
    <mergeCell ref="A51:B51"/>
    <mergeCell ref="C51:D51"/>
    <mergeCell ref="A48:B48"/>
    <mergeCell ref="C48:D48"/>
    <mergeCell ref="C45:D45"/>
    <mergeCell ref="A45:B45"/>
    <mergeCell ref="G45:I45"/>
    <mergeCell ref="G44:I44"/>
    <mergeCell ref="A44:D44"/>
  </mergeCells>
  <pageMargins left="0.25" right="0.25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47C4E43A966444A71FB54135C6EA07" ma:contentTypeVersion="15" ma:contentTypeDescription="Create a new document." ma:contentTypeScope="" ma:versionID="c593ac76b2c71d82f8d8e6f81214006c">
  <xsd:schema xmlns:xsd="http://www.w3.org/2001/XMLSchema" xmlns:xs="http://www.w3.org/2001/XMLSchema" xmlns:p="http://schemas.microsoft.com/office/2006/metadata/properties" xmlns:ns2="bf73c2dd-07d4-4da6-8d2f-f8cd4e948afb" xmlns:ns3="b217df60-2a42-43b7-aa25-e6c49a497c80" targetNamespace="http://schemas.microsoft.com/office/2006/metadata/properties" ma:root="true" ma:fieldsID="f4f4ed2b2466cd8daeac990ed771c3ba" ns2:_="" ns3:_="">
    <xsd:import namespace="bf73c2dd-07d4-4da6-8d2f-f8cd4e948afb"/>
    <xsd:import namespace="b217df60-2a42-43b7-aa25-e6c49a497c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3c2dd-07d4-4da6-8d2f-f8cd4e948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e9e90a8-b24c-4be7-8760-a88b2cd47e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7df60-2a42-43b7-aa25-e6c49a497c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d43b35-b7a4-4cc3-b4ad-e9a60a2adf08}" ma:internalName="TaxCatchAll" ma:showField="CatchAllData" ma:web="b217df60-2a42-43b7-aa25-e6c49a497c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73c2dd-07d4-4da6-8d2f-f8cd4e948afb">
      <Terms xmlns="http://schemas.microsoft.com/office/infopath/2007/PartnerControls"/>
    </lcf76f155ced4ddcb4097134ff3c332f>
    <TaxCatchAll xmlns="b217df60-2a42-43b7-aa25-e6c49a497c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48015-7948-4558-94EE-0A684BBFF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3c2dd-07d4-4da6-8d2f-f8cd4e948afb"/>
    <ds:schemaRef ds:uri="b217df60-2a42-43b7-aa25-e6c49a497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F3CEA7-21C6-404E-A33F-E9B07EAF122E}">
  <ds:schemaRefs>
    <ds:schemaRef ds:uri="b217df60-2a42-43b7-aa25-e6c49a497c80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f73c2dd-07d4-4da6-8d2f-f8cd4e948af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344060-9391-4B16-B5CD-BB3F23631F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Courtney H Huckstep</cp:lastModifiedBy>
  <cp:revision>0</cp:revision>
  <cp:lastPrinted>2026-06-22T13:31:29Z</cp:lastPrinted>
  <dcterms:created xsi:type="dcterms:W3CDTF">2026-06-18T10:46:30Z</dcterms:created>
  <dcterms:modified xsi:type="dcterms:W3CDTF">2026-06-22T13:31:29Z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0x0101002B47C4E43A966444A71FB54135C6EA07</vt:lpwstr>
  </property>
  <property fmtid="{D5CDD505-2E9C-101B-9397-08002B2CF9AE}" pid="3" name="MediaServiceImageTags">
    <vt:lpwstr/>
  </property>
</Properties>
</file>